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elohoubek\Desktop\"/>
    </mc:Choice>
  </mc:AlternateContent>
  <bookViews>
    <workbookView xWindow="0" yWindow="0" windowWidth="19725" windowHeight="12105"/>
  </bookViews>
  <sheets>
    <sheet name="SO501601" sheetId="4" r:id="rId1"/>
    <sheet name="List2" sheetId="2" r:id="rId2"/>
    <sheet name="List3" sheetId="3" r:id="rId3"/>
  </sheets>
  <externalReferences>
    <externalReference r:id="rId4"/>
  </externalReferences>
  <definedNames>
    <definedName name="_xlnm._FilterDatabase" localSheetId="0" hidden="1">'SO501601'!$A$12:$L$12</definedName>
    <definedName name="_xlnm.Print_Titles" localSheetId="0">'SO501601'!$9:$12</definedName>
    <definedName name="_xlnm.Print_Area" localSheetId="0">'SO501601'!$A$1:$L$34</definedName>
  </definedNames>
  <calcPr calcId="152511"/>
</workbook>
</file>

<file path=xl/calcChain.xml><?xml version="1.0" encoding="utf-8"?>
<calcChain xmlns="http://schemas.openxmlformats.org/spreadsheetml/2006/main">
  <c r="H22" i="4" l="1"/>
  <c r="H18" i="4"/>
  <c r="J30" i="4" l="1"/>
  <c r="O26" i="4"/>
  <c r="L26" i="4"/>
  <c r="J26" i="4"/>
  <c r="O22" i="4"/>
  <c r="L22" i="4"/>
  <c r="J22" i="4"/>
  <c r="O18" i="4"/>
  <c r="L18" i="4"/>
  <c r="J18" i="4"/>
  <c r="O14" i="4"/>
  <c r="L14" i="4"/>
  <c r="J14" i="4"/>
  <c r="B14" i="4"/>
  <c r="L9" i="4"/>
  <c r="K9" i="4"/>
  <c r="B9" i="4"/>
  <c r="F5" i="4"/>
  <c r="F4" i="4"/>
  <c r="L1" i="4"/>
  <c r="O30" i="4" l="1"/>
  <c r="H30" i="4" s="1"/>
  <c r="L30" i="4" s="1"/>
  <c r="L34" i="4" s="1"/>
  <c r="B18" i="4"/>
  <c r="B22" i="4"/>
  <c r="B30" i="4" l="1"/>
  <c r="K2" i="4" s="1"/>
  <c r="B26" i="4"/>
</calcChain>
</file>

<file path=xl/comments1.xml><?xml version="1.0" encoding="utf-8"?>
<comments xmlns="http://schemas.openxmlformats.org/spreadsheetml/2006/main">
  <authors>
    <author>Salavová Mariana, Ing.</author>
  </authors>
  <commentLis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9"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<sst xmlns="http://schemas.openxmlformats.org/spreadsheetml/2006/main" count="77" uniqueCount="62">
  <si>
    <t>SOPS/PR/2018/06/01</t>
  </si>
  <si>
    <t>SOUPIS PRACÍ / ROZPOČET</t>
  </si>
  <si>
    <t>Stavba:</t>
  </si>
  <si>
    <t>Rekonstrukce ŽST Vsetín</t>
  </si>
  <si>
    <t>CELKEM:</t>
  </si>
  <si>
    <t>SO/PS:</t>
  </si>
  <si>
    <t>SO 50-16-01</t>
  </si>
  <si>
    <t>Kácení zeleně</t>
  </si>
  <si>
    <t>Kategorie monitoringu:</t>
  </si>
  <si>
    <t>Klasifikace SO/PS:</t>
  </si>
  <si>
    <t>Stupeň dokumentace:</t>
  </si>
  <si>
    <t>Stádium 3</t>
  </si>
  <si>
    <t>ISPROFIN:</t>
  </si>
  <si>
    <t>Majetek:</t>
  </si>
  <si>
    <t>Označení (S-kód):</t>
  </si>
  <si>
    <t>Zahájení realizace SO/PS:</t>
  </si>
  <si>
    <t>Zpracovatel:</t>
  </si>
  <si>
    <t>Cenová úroveň:</t>
  </si>
  <si>
    <t>Ukončení realizace SO/PS.</t>
  </si>
  <si>
    <t>Ecological Consulting a.s.</t>
  </si>
  <si>
    <t>Bc. Dan Zahradník</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</si>
  <si>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</si>
  <si>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</si>
  <si>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</si>
  <si>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</si>
  <si>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</si>
  <si>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</si>
  <si>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</si>
  <si>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</si>
  <si>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</si>
  <si>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</si>
  <si>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</si>
  <si>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</si>
  <si>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</si>
  <si>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</si>
  <si>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</si>
  <si>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Zemní práce</t>
  </si>
  <si>
    <t>koef</t>
  </si>
  <si>
    <t>t</t>
  </si>
  <si>
    <t>P</t>
  </si>
  <si>
    <t>11120</t>
  </si>
  <si>
    <t>OTSKP 2019</t>
  </si>
  <si>
    <t>ODSTRANĚNÍ KŘOVIN</t>
  </si>
  <si>
    <t>m2</t>
  </si>
  <si>
    <t>PP</t>
  </si>
  <si>
    <t>popis položky</t>
  </si>
  <si>
    <t>VV</t>
  </si>
  <si>
    <t>viz Příloha 1 Tabulková část DP, dále viz Dendrologický průzkum</t>
  </si>
  <si>
    <t>odstranění křovin a stromů do průměru 100 mm
doprava dřevin bez ohledu na vzdálenost
spálení na hromadách nebo štěpkován.</t>
  </si>
  <si>
    <t>11214</t>
  </si>
  <si>
    <t>KÁCENÍ STROMŮ D KMENE DO 0,3M</t>
  </si>
  <si>
    <t>kus</t>
  </si>
  <si>
    <r>
      <t xml:space="preserve">viz Příloha 1: </t>
    </r>
    <r>
      <rPr>
        <b/>
        <sz val="8"/>
        <rFont val="Arial"/>
        <family val="2"/>
        <charset val="238"/>
      </rPr>
      <t>Tabulka_stromy_porosty_Kácení_1_etapa.xlsx</t>
    </r>
  </si>
  <si>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</si>
  <si>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11211</t>
  </si>
  <si>
    <t>KÁCENÍ STROMŮ D KMENE DO 0,5M</t>
  </si>
  <si>
    <t>11212</t>
  </si>
  <si>
    <t>KÁCENÍ STROMŮ D KMENE DO 0,9M</t>
  </si>
  <si>
    <t>R</t>
  </si>
  <si>
    <t>DOPRAVA NA SKLÁDKU A POPLATKY ZA ULOŽENÍ ODPADU NA SKLÁDCE</t>
  </si>
  <si>
    <t>Součet</t>
  </si>
  <si>
    <t>za  Díl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</si>
</sst>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0.00\ &quot;Kč&quot;;\-#,##0.00\ &quot;Kč&quot;"/>
    <numFmt numFmtId="164" formatCode="m\/yyyy"/>
    <numFmt numFmtId="165" formatCode="#,##0.000"/>
    <numFmt numFmtId="166" formatCode="#,##0.00\ &quot;Kč&quot;"/>
  </numFmts>
  <fonts count="43" x14ac:knownFonts="1">
    <font>
      <sz val="11"/>
      <color theme="1"/>
      <name val="Verdana"/>
      <family val="2"/>
      <charset val="238"/>
    </font>
    <font>
      <sz val="11"/>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i/>
      <sz val="8"/>
      <color theme="1"/>
      <name val="Arial"/>
      <family val="2"/>
      <charset val="238"/>
    </font>
    <font>
      <b/>
      <sz val="16"/>
      <name val="Arial"/>
      <family val="2"/>
      <charset val="238"/>
    </font>
    <font>
      <b/>
      <sz val="16"/>
      <color rgb="FFFF0000"/>
      <name val="Arial"/>
      <family val="2"/>
      <charset val="238"/>
    </font>
    <font>
      <b/>
      <sz val="8"/>
      <color rgb="FFDF572D"/>
      <name val="Arial"/>
      <family val="2"/>
      <charset val="238"/>
    </font>
    <font>
      <b/>
      <sz val="14"/>
      <color theme="1"/>
      <name val="Arial"/>
      <family val="2"/>
      <charset val="238"/>
    </font>
    <font>
      <b/>
      <sz val="14"/>
      <color rgb="FFFF0000"/>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10"/>
      <name val="Arial"/>
      <family val="2"/>
      <charset val="238"/>
    </font>
    <font>
      <b/>
      <sz val="8"/>
      <color rgb="FF000000"/>
      <name val="Calibri"/>
      <family val="2"/>
      <charset val="238"/>
      <scheme val="minor"/>
    </font>
    <font>
      <b/>
      <sz val="11"/>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sz val="10"/>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i/>
      <sz val="10"/>
      <color indexed="81"/>
      <name val="Arial"/>
      <family val="2"/>
      <charset val="238"/>
    </font>
    <font>
      <b/>
      <i/>
      <sz val="10"/>
      <color indexed="81"/>
      <name val="Arial"/>
      <family val="2"/>
      <charset val="238"/>
    </font>
  </fonts>
  <fills count="14">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FFFFCC"/>
        <bgColor indexed="64"/>
      </pattern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FFC000"/>
        <bgColor indexed="64"/>
      </patternFill>
    </fill>
  </fills>
  <borders count="50">
    <border>
      <left/>
      <right/>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thin">
        <color indexed="64"/>
      </bottom>
      <diagonal/>
    </border>
    <border>
      <left/>
      <right style="thick">
        <color indexed="64"/>
      </right>
      <top/>
      <bottom style="thin">
        <color indexed="64"/>
      </bottom>
      <diagonal/>
    </border>
  </borders>
  <cellStyleXfs count="3">
    <xf numFmtId="0" fontId="0" fillId="0" borderId="0"/>
    <xf numFmtId="0" fontId="1" fillId="0" borderId="0"/>
    <xf numFmtId="0" fontId="27" fillId="0" borderId="0">
      <alignment vertical="center"/>
    </xf>
  </cellStyleXfs>
  <cellXfs count="129">
    <xf numFmtId="0" fontId="0" fillId="0" borderId="0" xfId="0"/>
    <xf numFmtId="0" fontId="2" fillId="0" borderId="0" xfId="1" applyFont="1" applyAlignment="1" applyProtection="1">
      <alignment vertical="center"/>
      <protection hidden="1"/>
    </xf>
    <xf numFmtId="0" fontId="4" fillId="0" borderId="2" xfId="1" applyFont="1" applyFill="1" applyBorder="1" applyAlignment="1" applyProtection="1">
      <alignment vertical="center" wrapText="1"/>
      <protection hidden="1"/>
    </xf>
    <xf numFmtId="0" fontId="4" fillId="0" borderId="2" xfId="1" applyFont="1" applyFill="1" applyBorder="1" applyAlignment="1" applyProtection="1">
      <alignment horizontal="center" vertical="center" wrapText="1"/>
      <protection hidden="1"/>
    </xf>
    <xf numFmtId="0" fontId="5" fillId="0" borderId="3" xfId="1" applyFont="1" applyFill="1" applyBorder="1" applyAlignment="1" applyProtection="1">
      <alignment horizontal="right" vertical="top" wrapText="1"/>
      <protection hidden="1"/>
    </xf>
    <xf numFmtId="49" fontId="4" fillId="0" borderId="4" xfId="1" applyNumberFormat="1" applyFont="1" applyFill="1" applyBorder="1" applyAlignment="1" applyProtection="1">
      <alignment vertical="center"/>
      <protection hidden="1"/>
    </xf>
    <xf numFmtId="0" fontId="6" fillId="0" borderId="5" xfId="1" applyNumberFormat="1" applyFont="1" applyFill="1" applyBorder="1" applyAlignment="1" applyProtection="1">
      <alignment vertical="center"/>
      <protection hidden="1"/>
    </xf>
    <xf numFmtId="0" fontId="7" fillId="0" borderId="5" xfId="1" applyNumberFormat="1" applyFont="1" applyFill="1" applyBorder="1" applyAlignment="1" applyProtection="1">
      <alignment vertical="center"/>
      <protection hidden="1"/>
    </xf>
    <xf numFmtId="49" fontId="6" fillId="0" borderId="6" xfId="1" applyNumberFormat="1" applyFont="1" applyFill="1" applyBorder="1" applyAlignment="1" applyProtection="1">
      <alignment horizontal="right" vertical="center"/>
      <protection hidden="1"/>
    </xf>
    <xf numFmtId="0" fontId="8" fillId="0" borderId="0" xfId="1" applyFont="1" applyAlignment="1" applyProtection="1">
      <alignment vertical="center" wrapText="1"/>
      <protection hidden="1"/>
    </xf>
    <xf numFmtId="49" fontId="10" fillId="0" borderId="8" xfId="1" applyNumberFormat="1" applyFont="1" applyFill="1" applyBorder="1" applyAlignment="1" applyProtection="1">
      <alignment horizontal="left" vertical="top"/>
    </xf>
    <xf numFmtId="49" fontId="10" fillId="0" borderId="8" xfId="1" applyNumberFormat="1" applyFont="1" applyFill="1" applyBorder="1" applyAlignment="1" applyProtection="1">
      <alignment vertical="top" wrapText="1"/>
    </xf>
    <xf numFmtId="49" fontId="11" fillId="0" borderId="8" xfId="1" applyNumberFormat="1" applyFont="1" applyFill="1" applyBorder="1" applyAlignment="1" applyProtection="1">
      <alignment vertical="top" wrapText="1"/>
      <protection locked="0"/>
    </xf>
    <xf numFmtId="49" fontId="9" fillId="0" borderId="8" xfId="1" applyNumberFormat="1" applyFont="1" applyFill="1" applyBorder="1" applyAlignment="1" applyProtection="1">
      <alignment vertical="top" wrapText="1"/>
      <protection hidden="1"/>
    </xf>
    <xf numFmtId="49" fontId="3" fillId="0" borderId="9" xfId="1" applyNumberFormat="1" applyFont="1" applyFill="1" applyBorder="1" applyAlignment="1" applyProtection="1">
      <alignment horizontal="right" vertical="top" wrapText="1"/>
      <protection hidden="1"/>
    </xf>
    <xf numFmtId="0" fontId="12" fillId="0" borderId="12" xfId="1" applyFont="1" applyFill="1" applyBorder="1" applyAlignment="1" applyProtection="1">
      <alignment vertical="top"/>
      <protection hidden="1"/>
    </xf>
    <xf numFmtId="0" fontId="12" fillId="0" borderId="13" xfId="1" applyFont="1" applyFill="1" applyBorder="1" applyAlignment="1" applyProtection="1">
      <alignment vertical="top"/>
      <protection hidden="1"/>
    </xf>
    <xf numFmtId="49" fontId="14" fillId="0" borderId="13" xfId="1" applyNumberFormat="1" applyFont="1" applyFill="1" applyBorder="1" applyAlignment="1" applyProtection="1">
      <alignment vertical="top" wrapText="1"/>
      <protection locked="0"/>
    </xf>
    <xf numFmtId="49" fontId="12" fillId="0" borderId="13" xfId="1" applyNumberFormat="1" applyFont="1" applyFill="1" applyBorder="1" applyAlignment="1" applyProtection="1">
      <alignment vertical="top"/>
      <protection hidden="1"/>
    </xf>
    <xf numFmtId="49" fontId="12" fillId="0" borderId="14" xfId="1" applyNumberFormat="1" applyFont="1" applyFill="1" applyBorder="1" applyAlignment="1" applyProtection="1">
      <alignment vertical="top"/>
      <protection hidden="1"/>
    </xf>
    <xf numFmtId="0" fontId="15" fillId="3" borderId="15" xfId="1" applyFont="1" applyFill="1" applyBorder="1" applyAlignment="1" applyProtection="1">
      <alignment vertical="center"/>
      <protection hidden="1"/>
    </xf>
    <xf numFmtId="0" fontId="15" fillId="4" borderId="5" xfId="1" applyFont="1" applyFill="1" applyBorder="1" applyAlignment="1" applyProtection="1">
      <alignment vertical="center"/>
      <protection hidden="1"/>
    </xf>
    <xf numFmtId="49" fontId="17" fillId="0" borderId="13" xfId="1" applyNumberFormat="1" applyFont="1" applyFill="1" applyBorder="1" applyAlignment="1" applyProtection="1">
      <alignment vertical="center" wrapText="1"/>
      <protection locked="0"/>
    </xf>
    <xf numFmtId="0" fontId="18" fillId="0" borderId="13" xfId="1" applyNumberFormat="1" applyFont="1" applyFill="1" applyBorder="1" applyAlignment="1" applyProtection="1">
      <alignment vertical="center" wrapText="1"/>
      <protection hidden="1"/>
    </xf>
    <xf numFmtId="49" fontId="18" fillId="0" borderId="13" xfId="1" applyNumberFormat="1" applyFont="1" applyFill="1" applyBorder="1" applyAlignment="1" applyProtection="1">
      <alignment vertical="center" wrapText="1"/>
      <protection locked="0"/>
    </xf>
    <xf numFmtId="49" fontId="18" fillId="0" borderId="18" xfId="1" applyNumberFormat="1" applyFont="1" applyFill="1" applyBorder="1" applyAlignment="1" applyProtection="1">
      <alignment vertical="center" wrapText="1"/>
      <protection locked="0"/>
    </xf>
    <xf numFmtId="0" fontId="17" fillId="0" borderId="20" xfId="1" applyFont="1" applyFill="1" applyBorder="1" applyAlignment="1" applyProtection="1">
      <alignment vertical="center"/>
      <protection locked="0"/>
    </xf>
    <xf numFmtId="0" fontId="17" fillId="0" borderId="21" xfId="1" applyFont="1" applyFill="1" applyBorder="1" applyAlignment="1" applyProtection="1">
      <alignment horizontal="left" vertical="center"/>
      <protection locked="0"/>
    </xf>
    <xf numFmtId="0" fontId="16" fillId="0" borderId="12" xfId="1" applyFont="1" applyFill="1" applyBorder="1" applyAlignment="1" applyProtection="1">
      <alignment vertical="center"/>
      <protection hidden="1"/>
    </xf>
    <xf numFmtId="0" fontId="16" fillId="0" borderId="13" xfId="1" applyFont="1" applyFill="1" applyBorder="1" applyAlignment="1" applyProtection="1">
      <alignment vertical="center"/>
      <protection hidden="1"/>
    </xf>
    <xf numFmtId="49" fontId="17" fillId="0" borderId="13" xfId="1" applyNumberFormat="1" applyFont="1" applyFill="1" applyBorder="1" applyAlignment="1" applyProtection="1">
      <alignment vertical="center"/>
      <protection locked="0"/>
    </xf>
    <xf numFmtId="0" fontId="18" fillId="0" borderId="23" xfId="1" applyFont="1" applyFill="1" applyBorder="1" applyAlignment="1" applyProtection="1">
      <alignment vertical="center"/>
      <protection locked="0"/>
    </xf>
    <xf numFmtId="0" fontId="20" fillId="0" borderId="0" xfId="1" applyFont="1" applyAlignment="1">
      <alignment horizontal="center"/>
    </xf>
    <xf numFmtId="164" fontId="17" fillId="0" borderId="24" xfId="1" applyNumberFormat="1" applyFont="1" applyFill="1" applyBorder="1" applyAlignment="1" applyProtection="1">
      <alignment horizontal="left" vertical="center"/>
      <protection locked="0"/>
    </xf>
    <xf numFmtId="0" fontId="22" fillId="0" borderId="0" xfId="1" applyFont="1" applyAlignment="1">
      <alignment horizontal="center"/>
    </xf>
    <xf numFmtId="164" fontId="17" fillId="0" borderId="28" xfId="1" applyNumberFormat="1" applyFont="1" applyFill="1" applyBorder="1" applyAlignment="1" applyProtection="1">
      <alignment horizontal="left" vertical="center"/>
      <protection locked="0"/>
    </xf>
    <xf numFmtId="164" fontId="17" fillId="0" borderId="29" xfId="1" applyNumberFormat="1" applyFont="1" applyFill="1" applyBorder="1" applyAlignment="1" applyProtection="1">
      <alignment horizontal="left" vertical="center" wrapText="1"/>
      <protection locked="0"/>
    </xf>
    <xf numFmtId="0" fontId="24" fillId="7" borderId="33" xfId="1" applyFont="1" applyFill="1" applyBorder="1" applyAlignment="1" applyProtection="1">
      <alignment horizontal="right" vertical="center"/>
      <protection hidden="1"/>
    </xf>
    <xf numFmtId="3" fontId="24" fillId="7" borderId="34" xfId="1" applyNumberFormat="1" applyFont="1" applyFill="1" applyBorder="1" applyAlignment="1" applyProtection="1">
      <alignment horizontal="left" vertical="center"/>
      <protection hidden="1"/>
    </xf>
    <xf numFmtId="0" fontId="25" fillId="7" borderId="38" xfId="1" applyFont="1" applyFill="1" applyBorder="1" applyAlignment="1" applyProtection="1">
      <alignment horizontal="center" vertical="center"/>
      <protection hidden="1"/>
    </xf>
    <xf numFmtId="0" fontId="25" fillId="7" borderId="39" xfId="1" applyFont="1" applyFill="1" applyBorder="1" applyAlignment="1" applyProtection="1">
      <alignment horizontal="center" vertical="center"/>
      <protection hidden="1"/>
    </xf>
    <xf numFmtId="0" fontId="2" fillId="8" borderId="0" xfId="1" applyFont="1" applyFill="1" applyAlignment="1" applyProtection="1">
      <alignment vertical="center"/>
      <protection locked="0"/>
    </xf>
    <xf numFmtId="0" fontId="18" fillId="8" borderId="40" xfId="1" applyFont="1" applyFill="1" applyBorder="1" applyAlignment="1" applyProtection="1">
      <alignment vertical="center"/>
      <protection locked="0"/>
    </xf>
    <xf numFmtId="0" fontId="18" fillId="8" borderId="41" xfId="1" applyFont="1" applyFill="1" applyBorder="1" applyAlignment="1" applyProtection="1">
      <alignment horizontal="center" vertical="center"/>
      <protection locked="0"/>
    </xf>
    <xf numFmtId="0" fontId="18" fillId="8" borderId="41" xfId="1" applyFont="1" applyFill="1" applyBorder="1" applyAlignment="1" applyProtection="1">
      <alignment vertical="center"/>
      <protection locked="0"/>
    </xf>
    <xf numFmtId="0" fontId="18" fillId="8" borderId="41" xfId="1" applyFont="1" applyFill="1" applyBorder="1" applyAlignment="1" applyProtection="1">
      <alignment horizontal="left" vertical="center"/>
      <protection locked="0"/>
    </xf>
    <xf numFmtId="0" fontId="18" fillId="8" borderId="42" xfId="1" applyFont="1" applyFill="1" applyBorder="1" applyAlignment="1" applyProtection="1">
      <alignment horizontal="center" vertical="center"/>
      <protection locked="0"/>
    </xf>
    <xf numFmtId="0" fontId="2" fillId="0" borderId="0" xfId="1" applyFont="1" applyAlignment="1" applyProtection="1">
      <alignment vertical="center"/>
      <protection locked="0"/>
    </xf>
    <xf numFmtId="0" fontId="2" fillId="0" borderId="0" xfId="1" applyFont="1" applyAlignment="1" applyProtection="1">
      <alignment horizontal="center" vertical="center"/>
      <protection locked="0"/>
    </xf>
    <xf numFmtId="0" fontId="2" fillId="0" borderId="0" xfId="1" applyFont="1" applyFill="1" applyAlignment="1" applyProtection="1">
      <alignment vertical="center"/>
      <protection locked="0"/>
    </xf>
    <xf numFmtId="0" fontId="26" fillId="9" borderId="43" xfId="1" applyFont="1" applyFill="1" applyBorder="1" applyAlignment="1" applyProtection="1">
      <alignment horizontal="center" vertical="center"/>
    </xf>
    <xf numFmtId="49" fontId="27" fillId="0" borderId="18" xfId="1" applyNumberFormat="1" applyFont="1" applyFill="1" applyBorder="1" applyAlignment="1" applyProtection="1">
      <alignment horizontal="center" vertical="center"/>
      <protection locked="0"/>
    </xf>
    <xf numFmtId="0" fontId="26" fillId="9" borderId="44" xfId="1" applyFont="1" applyFill="1" applyBorder="1" applyAlignment="1" applyProtection="1">
      <alignment horizontal="center" vertical="center"/>
      <protection locked="0"/>
    </xf>
    <xf numFmtId="0" fontId="26" fillId="0" borderId="44" xfId="2" applyNumberFormat="1" applyFont="1" applyFill="1" applyBorder="1" applyAlignment="1" applyProtection="1">
      <alignment horizontal="left" vertical="center" wrapText="1"/>
      <protection locked="0"/>
    </xf>
    <xf numFmtId="49" fontId="27" fillId="0" borderId="36" xfId="1" applyNumberFormat="1" applyFont="1" applyFill="1" applyBorder="1" applyAlignment="1" applyProtection="1">
      <alignment horizontal="center" vertical="center"/>
      <protection locked="0"/>
    </xf>
    <xf numFmtId="165" fontId="27" fillId="0" borderId="36" xfId="1" applyNumberFormat="1" applyFont="1" applyFill="1" applyBorder="1" applyAlignment="1" applyProtection="1">
      <alignment horizontal="center" vertical="center"/>
      <protection locked="0"/>
    </xf>
    <xf numFmtId="0" fontId="26" fillId="0" borderId="44" xfId="1" applyFont="1" applyFill="1" applyBorder="1" applyAlignment="1" applyProtection="1">
      <alignment horizontal="center" vertical="center"/>
      <protection locked="0"/>
    </xf>
    <xf numFmtId="2" fontId="26" fillId="0" borderId="44" xfId="1" applyNumberFormat="1" applyFont="1" applyFill="1" applyBorder="1" applyAlignment="1" applyProtection="1">
      <alignment horizontal="center" vertical="center"/>
      <protection locked="0"/>
    </xf>
    <xf numFmtId="4" fontId="27" fillId="0" borderId="36" xfId="2" applyNumberFormat="1" applyFont="1" applyFill="1" applyBorder="1" applyAlignment="1" applyProtection="1">
      <alignment horizontal="center" vertical="center"/>
      <protection locked="0"/>
    </xf>
    <xf numFmtId="166" fontId="28" fillId="0" borderId="45" xfId="2" applyNumberFormat="1" applyFont="1" applyFill="1" applyBorder="1" applyAlignment="1" applyProtection="1">
      <alignment horizontal="right" vertical="center"/>
    </xf>
    <xf numFmtId="0" fontId="26" fillId="0" borderId="27" xfId="1" applyFont="1" applyBorder="1" applyAlignment="1" applyProtection="1">
      <alignment vertical="center"/>
      <protection locked="0"/>
    </xf>
    <xf numFmtId="0" fontId="26" fillId="0" borderId="0" xfId="1" applyFont="1" applyBorder="1" applyAlignment="1" applyProtection="1">
      <alignment vertical="center"/>
      <protection locked="0"/>
    </xf>
    <xf numFmtId="0" fontId="26" fillId="0" borderId="46" xfId="2" applyNumberFormat="1" applyFont="1" applyFill="1" applyBorder="1" applyAlignment="1" applyProtection="1">
      <alignment horizontal="left" vertical="center" wrapText="1"/>
      <protection locked="0"/>
    </xf>
    <xf numFmtId="0" fontId="26" fillId="0" borderId="0" xfId="1" applyFont="1" applyBorder="1" applyAlignment="1" applyProtection="1">
      <alignment horizontal="center" vertical="center"/>
      <protection locked="0"/>
    </xf>
    <xf numFmtId="0" fontId="26" fillId="0" borderId="47" xfId="1" applyFont="1" applyBorder="1" applyAlignment="1" applyProtection="1">
      <alignment horizontal="center" vertical="center"/>
      <protection locked="0"/>
    </xf>
    <xf numFmtId="49" fontId="26" fillId="0" borderId="36" xfId="2" applyNumberFormat="1" applyFont="1" applyFill="1" applyBorder="1" applyAlignment="1" applyProtection="1">
      <alignment horizontal="left" vertical="center" wrapText="1"/>
      <protection locked="0"/>
    </xf>
    <xf numFmtId="0" fontId="2" fillId="0" borderId="0" xfId="1" applyFont="1" applyProtection="1">
      <protection locked="0"/>
    </xf>
    <xf numFmtId="0" fontId="26" fillId="9" borderId="43" xfId="1" applyFont="1" applyFill="1" applyBorder="1" applyAlignment="1" applyProtection="1">
      <alignment horizontal="center" vertical="center"/>
      <protection locked="0"/>
    </xf>
    <xf numFmtId="49" fontId="27" fillId="0" borderId="36" xfId="2" applyNumberFormat="1" applyFont="1" applyFill="1" applyBorder="1" applyAlignment="1" applyProtection="1">
      <alignment horizontal="left" vertical="center" wrapText="1"/>
      <protection locked="0"/>
    </xf>
    <xf numFmtId="165" fontId="27" fillId="10" borderId="36" xfId="1" applyNumberFormat="1" applyFont="1" applyFill="1" applyBorder="1" applyAlignment="1" applyProtection="1">
      <alignment horizontal="center" vertical="center"/>
      <protection locked="0"/>
    </xf>
    <xf numFmtId="166" fontId="28" fillId="0" borderId="45" xfId="2" applyNumberFormat="1" applyFont="1" applyFill="1" applyBorder="1" applyAlignment="1" applyProtection="1">
      <alignment horizontal="right" vertical="center"/>
      <protection locked="0"/>
    </xf>
    <xf numFmtId="0" fontId="26" fillId="0" borderId="0" xfId="1" applyFont="1" applyProtection="1">
      <protection locked="0"/>
    </xf>
    <xf numFmtId="0" fontId="26" fillId="0" borderId="48" xfId="1" applyFont="1" applyBorder="1" applyAlignment="1" applyProtection="1">
      <alignment vertical="center"/>
      <protection locked="0"/>
    </xf>
    <xf numFmtId="0" fontId="26" fillId="0" borderId="17" xfId="1" applyFont="1" applyBorder="1" applyAlignment="1" applyProtection="1">
      <alignment vertical="center"/>
      <protection locked="0"/>
    </xf>
    <xf numFmtId="0" fontId="26" fillId="0" borderId="17" xfId="1" applyFont="1" applyBorder="1" applyAlignment="1" applyProtection="1">
      <alignment horizontal="center" vertical="center"/>
      <protection locked="0"/>
    </xf>
    <xf numFmtId="0" fontId="26" fillId="0" borderId="49" xfId="1" applyFont="1" applyBorder="1" applyAlignment="1" applyProtection="1">
      <alignment horizontal="center" vertical="center"/>
      <protection locked="0"/>
    </xf>
    <xf numFmtId="165" fontId="27" fillId="11" borderId="36" xfId="1" applyNumberFormat="1" applyFont="1" applyFill="1" applyBorder="1" applyAlignment="1" applyProtection="1">
      <alignment horizontal="center" vertical="center"/>
      <protection locked="0"/>
    </xf>
    <xf numFmtId="165" fontId="27" fillId="12" borderId="36" xfId="1" applyNumberFormat="1" applyFont="1" applyFill="1" applyBorder="1" applyAlignment="1" applyProtection="1">
      <alignment horizontal="center" vertical="center"/>
      <protection locked="0"/>
    </xf>
    <xf numFmtId="0" fontId="18" fillId="13" borderId="40" xfId="1" applyFont="1" applyFill="1" applyBorder="1" applyAlignment="1" applyProtection="1">
      <alignment vertical="center"/>
      <protection locked="0"/>
    </xf>
    <xf numFmtId="0" fontId="18" fillId="13" borderId="41" xfId="1" applyFont="1" applyFill="1" applyBorder="1" applyAlignment="1" applyProtection="1">
      <alignment horizontal="center" vertical="center"/>
      <protection locked="0"/>
    </xf>
    <xf numFmtId="0" fontId="18" fillId="13" borderId="41" xfId="1" applyFont="1" applyFill="1" applyBorder="1" applyAlignment="1" applyProtection="1">
      <alignment vertical="center"/>
      <protection locked="0"/>
    </xf>
    <xf numFmtId="0" fontId="21" fillId="13" borderId="41" xfId="1" applyFont="1" applyFill="1" applyBorder="1" applyAlignment="1" applyProtection="1">
      <alignment horizontal="left" vertical="center"/>
      <protection locked="0"/>
    </xf>
    <xf numFmtId="166" fontId="18" fillId="13" borderId="42" xfId="1" applyNumberFormat="1" applyFont="1" applyFill="1" applyBorder="1" applyAlignment="1" applyProtection="1">
      <alignment horizontal="center" vertical="center"/>
      <protection locked="0"/>
    </xf>
    <xf numFmtId="0" fontId="2" fillId="0" borderId="0" xfId="1" applyFont="1" applyAlignment="1" applyProtection="1">
      <alignment horizontal="center"/>
      <protection locked="0"/>
    </xf>
    <xf numFmtId="0" fontId="3" fillId="0" borderId="1" xfId="1" applyFont="1" applyFill="1" applyBorder="1" applyAlignment="1" applyProtection="1">
      <alignment horizontal="left" vertical="top" wrapText="1"/>
      <protection hidden="1"/>
    </xf>
    <xf numFmtId="0" fontId="3" fillId="0" borderId="2" xfId="1" applyFont="1" applyFill="1" applyBorder="1" applyAlignment="1" applyProtection="1">
      <alignment horizontal="left" vertical="top" wrapText="1"/>
      <protection hidden="1"/>
    </xf>
    <xf numFmtId="0" fontId="9" fillId="0" borderId="7" xfId="1" applyFont="1" applyFill="1" applyBorder="1" applyAlignment="1" applyProtection="1">
      <alignment horizontal="left" vertical="top"/>
    </xf>
    <xf numFmtId="0" fontId="9" fillId="0" borderId="8" xfId="1" applyFont="1" applyFill="1" applyBorder="1" applyAlignment="1" applyProtection="1">
      <alignment horizontal="left" vertical="top"/>
    </xf>
    <xf numFmtId="0" fontId="9" fillId="2" borderId="10" xfId="1" applyFont="1" applyFill="1" applyBorder="1" applyAlignment="1" applyProtection="1">
      <alignment horizontal="center" vertical="center" wrapText="1"/>
      <protection hidden="1"/>
    </xf>
    <xf numFmtId="0" fontId="9" fillId="2" borderId="11" xfId="1" applyFont="1" applyFill="1" applyBorder="1" applyAlignment="1" applyProtection="1">
      <alignment horizontal="center" vertical="center" wrapText="1"/>
      <protection hidden="1"/>
    </xf>
    <xf numFmtId="7" fontId="9" fillId="2" borderId="5" xfId="1" applyNumberFormat="1" applyFont="1" applyFill="1" applyBorder="1" applyAlignment="1" applyProtection="1">
      <alignment horizontal="right" vertical="center"/>
      <protection hidden="1"/>
    </xf>
    <xf numFmtId="7" fontId="9" fillId="2" borderId="6" xfId="1" applyNumberFormat="1" applyFont="1" applyFill="1" applyBorder="1" applyAlignment="1" applyProtection="1">
      <alignment horizontal="right" vertical="center"/>
      <protection hidden="1"/>
    </xf>
    <xf numFmtId="49" fontId="13" fillId="0" borderId="13" xfId="1" applyNumberFormat="1" applyFont="1" applyFill="1" applyBorder="1" applyAlignment="1" applyProtection="1">
      <alignment horizontal="left" vertical="top"/>
      <protection locked="0"/>
    </xf>
    <xf numFmtId="0" fontId="15" fillId="5" borderId="16" xfId="1" applyFont="1" applyFill="1" applyBorder="1" applyAlignment="1" applyProtection="1">
      <alignment horizontal="center" vertical="center"/>
      <protection hidden="1"/>
    </xf>
    <xf numFmtId="0" fontId="15" fillId="5" borderId="6" xfId="1" applyFont="1" applyFill="1" applyBorder="1" applyAlignment="1" applyProtection="1">
      <alignment horizontal="center" vertical="center"/>
      <protection hidden="1"/>
    </xf>
    <xf numFmtId="0" fontId="16" fillId="0" borderId="12" xfId="1" applyFont="1" applyFill="1" applyBorder="1" applyAlignment="1" applyProtection="1">
      <alignment horizontal="left" vertical="center"/>
      <protection hidden="1"/>
    </xf>
    <xf numFmtId="0" fontId="16" fillId="0" borderId="13" xfId="1" applyFont="1" applyFill="1" applyBorder="1" applyAlignment="1" applyProtection="1">
      <alignment horizontal="left" vertical="center"/>
      <protection hidden="1"/>
    </xf>
    <xf numFmtId="0" fontId="16" fillId="0" borderId="17" xfId="1" applyFont="1" applyFill="1" applyBorder="1" applyAlignment="1" applyProtection="1">
      <alignment horizontal="left" vertical="center"/>
      <protection hidden="1"/>
    </xf>
    <xf numFmtId="0" fontId="16" fillId="0" borderId="19" xfId="1" applyFont="1" applyFill="1" applyBorder="1" applyAlignment="1" applyProtection="1">
      <alignment horizontal="left" vertical="center"/>
      <protection hidden="1"/>
    </xf>
    <xf numFmtId="0" fontId="16" fillId="0" borderId="2" xfId="1" applyFont="1" applyFill="1" applyBorder="1" applyAlignment="1" applyProtection="1">
      <alignment horizontal="left" vertical="center"/>
      <protection hidden="1"/>
    </xf>
    <xf numFmtId="0" fontId="18" fillId="0" borderId="13" xfId="1" applyNumberFormat="1" applyFont="1" applyFill="1" applyBorder="1" applyAlignment="1" applyProtection="1">
      <alignment horizontal="left" vertical="center" wrapText="1"/>
      <protection hidden="1"/>
    </xf>
    <xf numFmtId="0" fontId="18" fillId="0" borderId="18" xfId="1" applyNumberFormat="1" applyFont="1" applyFill="1" applyBorder="1" applyAlignment="1" applyProtection="1">
      <alignment horizontal="left" vertical="center" wrapText="1"/>
      <protection hidden="1"/>
    </xf>
    <xf numFmtId="0" fontId="16" fillId="0" borderId="22" xfId="1" applyFont="1" applyFill="1" applyBorder="1" applyAlignment="1" applyProtection="1">
      <alignment horizontal="left" vertical="center"/>
      <protection hidden="1"/>
    </xf>
    <xf numFmtId="49" fontId="19" fillId="0" borderId="13" xfId="1" applyNumberFormat="1" applyFont="1" applyFill="1" applyBorder="1" applyAlignment="1" applyProtection="1">
      <alignment horizontal="left" vertical="center"/>
      <protection hidden="1"/>
    </xf>
    <xf numFmtId="49" fontId="19" fillId="0" borderId="18" xfId="1" applyNumberFormat="1" applyFont="1" applyFill="1" applyBorder="1" applyAlignment="1" applyProtection="1">
      <alignment horizontal="left" vertical="center"/>
      <protection hidden="1"/>
    </xf>
    <xf numFmtId="0" fontId="16" fillId="0" borderId="7" xfId="1" applyFont="1" applyFill="1" applyBorder="1" applyAlignment="1" applyProtection="1">
      <alignment horizontal="left" vertical="center"/>
      <protection hidden="1"/>
    </xf>
    <xf numFmtId="0" fontId="16" fillId="0" borderId="8" xfId="1" applyFont="1" applyFill="1" applyBorder="1" applyAlignment="1" applyProtection="1">
      <alignment horizontal="left" vertical="center"/>
      <protection hidden="1"/>
    </xf>
    <xf numFmtId="164" fontId="18" fillId="0" borderId="25" xfId="1" applyNumberFormat="1" applyFont="1" applyFill="1" applyBorder="1" applyAlignment="1" applyProtection="1">
      <alignment horizontal="left" vertical="center"/>
      <protection hidden="1"/>
    </xf>
    <xf numFmtId="164" fontId="18" fillId="0" borderId="8" xfId="1" applyNumberFormat="1" applyFont="1" applyFill="1" applyBorder="1" applyAlignment="1" applyProtection="1">
      <alignment horizontal="left" vertical="center"/>
      <protection hidden="1"/>
    </xf>
    <xf numFmtId="164" fontId="18" fillId="0" borderId="24" xfId="1" applyNumberFormat="1" applyFont="1" applyFill="1" applyBorder="1" applyAlignment="1" applyProtection="1">
      <alignment horizontal="left" vertical="center"/>
      <protection hidden="1"/>
    </xf>
    <xf numFmtId="0" fontId="16" fillId="0" borderId="26" xfId="1" applyFont="1" applyFill="1" applyBorder="1" applyAlignment="1" applyProtection="1">
      <alignment horizontal="left" vertical="center"/>
      <protection hidden="1"/>
    </xf>
    <xf numFmtId="0" fontId="21" fillId="6" borderId="13" xfId="1" applyNumberFormat="1" applyFont="1" applyFill="1" applyBorder="1" applyAlignment="1" applyProtection="1">
      <alignment horizontal="center" vertical="center"/>
      <protection locked="0"/>
    </xf>
    <xf numFmtId="0" fontId="21" fillId="6" borderId="23" xfId="1" applyNumberFormat="1" applyFont="1" applyFill="1" applyBorder="1" applyAlignment="1" applyProtection="1">
      <alignment horizontal="center" vertical="center"/>
      <protection locked="0"/>
    </xf>
    <xf numFmtId="0" fontId="16" fillId="0" borderId="27" xfId="1" applyFont="1" applyFill="1" applyBorder="1" applyAlignment="1" applyProtection="1">
      <alignment horizontal="left" vertical="center"/>
      <protection hidden="1"/>
    </xf>
    <xf numFmtId="0" fontId="16" fillId="0" borderId="0" xfId="1" applyFont="1" applyFill="1" applyBorder="1" applyAlignment="1" applyProtection="1">
      <alignment horizontal="left" vertical="center"/>
      <protection hidden="1"/>
    </xf>
    <xf numFmtId="49" fontId="23" fillId="0" borderId="13" xfId="1" applyNumberFormat="1" applyFont="1" applyFill="1" applyBorder="1" applyAlignment="1" applyProtection="1">
      <alignment horizontal="left" vertical="top"/>
      <protection locked="0"/>
    </xf>
    <xf numFmtId="0" fontId="16" fillId="0" borderId="25" xfId="1" applyFont="1" applyFill="1" applyBorder="1" applyAlignment="1" applyProtection="1">
      <alignment horizontal="left" vertical="center"/>
      <protection hidden="1"/>
    </xf>
    <xf numFmtId="14" fontId="21" fillId="6" borderId="30" xfId="1" applyNumberFormat="1" applyFont="1" applyFill="1" applyBorder="1" applyAlignment="1" applyProtection="1">
      <alignment horizontal="center" vertical="center"/>
      <protection locked="0"/>
    </xf>
    <xf numFmtId="14" fontId="21" fillId="6" borderId="31" xfId="1" applyNumberFormat="1" applyFont="1" applyFill="1" applyBorder="1" applyAlignment="1" applyProtection="1">
      <alignment horizontal="center" vertical="center"/>
      <protection locked="0"/>
    </xf>
    <xf numFmtId="0" fontId="25" fillId="7" borderId="26" xfId="1" applyFont="1" applyFill="1" applyBorder="1" applyAlignment="1" applyProtection="1">
      <alignment horizontal="center" vertical="center" wrapText="1"/>
      <protection hidden="1"/>
    </xf>
    <xf numFmtId="0" fontId="25" fillId="7" borderId="23" xfId="1" applyFont="1" applyFill="1" applyBorder="1" applyAlignment="1" applyProtection="1">
      <alignment horizontal="center" vertical="center" wrapText="1"/>
      <protection hidden="1"/>
    </xf>
    <xf numFmtId="49" fontId="24" fillId="7" borderId="32" xfId="1" applyNumberFormat="1" applyFont="1" applyFill="1" applyBorder="1" applyAlignment="1" applyProtection="1">
      <alignment horizontal="left" vertical="center"/>
      <protection hidden="1"/>
    </xf>
    <xf numFmtId="0" fontId="24" fillId="7" borderId="33" xfId="1" applyFont="1" applyFill="1" applyBorder="1" applyAlignment="1" applyProtection="1">
      <alignment horizontal="left" vertical="center"/>
      <protection hidden="1"/>
    </xf>
    <xf numFmtId="0" fontId="25" fillId="7" borderId="35" xfId="1" applyFont="1" applyFill="1" applyBorder="1" applyAlignment="1" applyProtection="1">
      <alignment horizontal="center" vertical="center" wrapText="1"/>
      <protection hidden="1"/>
    </xf>
    <xf numFmtId="0" fontId="25" fillId="7" borderId="37" xfId="1" applyFont="1" applyFill="1" applyBorder="1" applyAlignment="1" applyProtection="1">
      <alignment horizontal="center" vertical="center" wrapText="1"/>
      <protection hidden="1"/>
    </xf>
    <xf numFmtId="0" fontId="25" fillId="7" borderId="36" xfId="1" applyFont="1" applyFill="1" applyBorder="1" applyAlignment="1" applyProtection="1">
      <alignment horizontal="center" vertical="center" wrapText="1"/>
      <protection hidden="1"/>
    </xf>
    <xf numFmtId="0" fontId="25" fillId="7" borderId="38" xfId="1" applyFont="1" applyFill="1" applyBorder="1" applyAlignment="1" applyProtection="1">
      <alignment horizontal="center" vertical="center" wrapText="1"/>
      <protection hidden="1"/>
    </xf>
    <xf numFmtId="0" fontId="25" fillId="7" borderId="36" xfId="1" applyFont="1" applyFill="1" applyBorder="1" applyAlignment="1" applyProtection="1">
      <alignment horizontal="center" vertical="center"/>
      <protection hidden="1"/>
    </xf>
    <xf numFmtId="0" fontId="25" fillId="7" borderId="38" xfId="1" applyFont="1" applyFill="1" applyBorder="1" applyAlignment="1" applyProtection="1">
      <alignment horizontal="center" vertical="center"/>
      <protection hidden="1"/>
    </xf>
  </cellXfs>
  <cellStyles count="3">
    <cellStyle name="Normální" xfId="0" builtinId="0"/>
    <cellStyle name="Normální 2" xfId="1"/>
    <cellStyle name="Normální 3" xfId="2"/>
  </cellStyles>
  <dxfs count="4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2" name="TextovéPole 1"/>
        <xdr:cNvSpPr txBox="1"/>
      </xdr:nvSpPr>
      <xdr:spPr>
        <a:xfrm>
          <a:off x="9615768"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1]!B_soucetdil" textlink="">
      <xdr:nvSpPr>
        <xdr:cNvPr id="3" name="TextovéPole 2"/>
        <xdr:cNvSpPr txBox="1"/>
      </xdr:nvSpPr>
      <xdr:spPr>
        <a:xfrm>
          <a:off x="11015941"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4" name="TextovéPole 3"/>
        <xdr:cNvSpPr txBox="1"/>
      </xdr:nvSpPr>
      <xdr:spPr>
        <a:xfrm>
          <a:off x="10339667"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zpo&#269;et_k&#225;cen&#237;_1_etapa%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501601"/>
      <sheetName val="Kategorie monitoringu"/>
      <sheetName val="hide"/>
      <sheetName val="Rozpočet_kácení_1_etapa 2"/>
    </sheetNames>
    <definedNames>
      <definedName name="A_polozka"/>
      <definedName name="B_soucetdil"/>
      <definedName name="Vložit_Díl"/>
    </definedNames>
    <sheetDataSet>
      <sheetData sheetId="0"/>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4"/>
  <sheetViews>
    <sheetView showGridLines="0" tabSelected="1" view="pageBreakPreview" topLeftCell="B4" zoomScale="75" zoomScaleNormal="75" zoomScaleSheetLayoutView="75" zoomScalePageLayoutView="75" workbookViewId="0">
      <selection activeCell="M17" sqref="M17"/>
    </sheetView>
  </sheetViews>
  <sheetFormatPr defaultColWidth="6.3984375" defaultRowHeight="11.25" x14ac:dyDescent="0.2"/>
  <cols>
    <col min="1" max="1" width="5.59765625" style="66" hidden="1" customWidth="1"/>
    <col min="2" max="2" width="6" style="66" customWidth="1"/>
    <col min="3" max="3" width="8.5" style="66" bestFit="1" customWidth="1"/>
    <col min="4" max="4" width="7" style="66" customWidth="1"/>
    <col min="5" max="5" width="11.296875" style="66" bestFit="1" customWidth="1"/>
    <col min="6" max="6" width="52.3984375" style="66" customWidth="1"/>
    <col min="7" max="7" width="6.296875" style="83" customWidth="1"/>
    <col min="8" max="8" width="9.09765625" style="83" customWidth="1"/>
    <col min="9" max="9" width="7.59765625" style="83" customWidth="1"/>
    <col min="10" max="10" width="7.09765625" style="83" customWidth="1"/>
    <col min="11" max="11" width="9" style="83" customWidth="1"/>
    <col min="12" max="12" width="13.296875" style="83" customWidth="1"/>
    <col min="13" max="13" width="19.796875" style="66" customWidth="1"/>
    <col min="14" max="15" width="6.3984375" style="66" customWidth="1"/>
    <col min="16" max="16384" width="6.3984375" style="66"/>
  </cols>
  <sheetData>
    <row r="1" spans="1:15" s="1" customFormat="1" ht="30.75" customHeight="1" thickTop="1" thickBot="1" x14ac:dyDescent="0.25">
      <c r="B1" s="84" t="s">
        <v>0</v>
      </c>
      <c r="C1" s="85"/>
      <c r="D1" s="2"/>
      <c r="E1" s="2"/>
      <c r="F1" s="3" t="s">
        <v>1</v>
      </c>
      <c r="G1" s="2"/>
      <c r="H1" s="4"/>
      <c r="I1" s="5"/>
      <c r="J1" s="6"/>
      <c r="K1" s="7"/>
      <c r="L1" s="8" t="str">
        <f>D3</f>
        <v>SO 50-16-01</v>
      </c>
      <c r="M1" s="9"/>
    </row>
    <row r="2" spans="1:15" s="1" customFormat="1" ht="57" customHeight="1" thickTop="1" thickBot="1" x14ac:dyDescent="0.25">
      <c r="B2" s="86" t="s">
        <v>2</v>
      </c>
      <c r="C2" s="87"/>
      <c r="D2" s="10"/>
      <c r="E2" s="11"/>
      <c r="F2" s="12" t="s">
        <v>3</v>
      </c>
      <c r="G2" s="13"/>
      <c r="H2" s="14"/>
      <c r="I2" s="88" t="s">
        <v>4</v>
      </c>
      <c r="J2" s="89"/>
      <c r="K2" s="90">
        <f>SUMIFS(L:L,B:B,"SOUČET")</f>
        <v>0</v>
      </c>
      <c r="L2" s="91"/>
    </row>
    <row r="3" spans="1:15" s="1" customFormat="1" ht="42.75" customHeight="1" thickTop="1" thickBot="1" x14ac:dyDescent="0.25">
      <c r="B3" s="15" t="s">
        <v>5</v>
      </c>
      <c r="C3" s="16"/>
      <c r="D3" s="92" t="s">
        <v>6</v>
      </c>
      <c r="E3" s="92"/>
      <c r="F3" s="17" t="s">
        <v>7</v>
      </c>
      <c r="G3" s="18"/>
      <c r="H3" s="19"/>
      <c r="I3" s="20"/>
      <c r="J3" s="21"/>
      <c r="K3" s="93"/>
      <c r="L3" s="94"/>
    </row>
    <row r="4" spans="1:15" s="1" customFormat="1" ht="18" customHeight="1" thickTop="1" x14ac:dyDescent="0.2">
      <c r="B4" s="95" t="s">
        <v>8</v>
      </c>
      <c r="C4" s="96"/>
      <c r="D4" s="97"/>
      <c r="E4" s="22"/>
      <c r="F4" s="23" t="str">
        <f>IF(E4='[1]Kategorie monitoringu'!A1,'[1]Kategorie monitoringu'!B1,IF(E4='[1]Kategorie monitoringu'!A2,'[1]Kategorie monitoringu'!B2,IF(E4='[1]Kategorie monitoringu'!A3,'[1]Kategorie monitoringu'!B3,IF(E4='[1]Kategorie monitoringu'!A4,'[1]Kategorie monitoringu'!B4,IF(E4='[1]Kategorie monitoringu'!A5,'[1]Kategorie monitoringu'!B5,IF(E4='[1]Kategorie monitoringu'!A6,'[1]Kategorie monitoringu'!B6,IF(E4='[1]Kategorie monitoringu'!A7,'[1]Kategorie monitoringu'!B7,IF(E4='[1]Kategorie monitoringu'!A8,'[1]Kategorie monitoringu'!B8,IF(E4='[1]Kategorie monitoringu'!A9,'[1]Kategorie monitoringu'!B9,IF(E4='[1]Kategorie monitoringu'!A10,'[1]Kategorie monitoringu'!B10,IF(E4='[1]Kategorie monitoringu'!A11,'[1]Kategorie monitoringu'!B11,IF(E4='[1]Kategorie monitoringu'!A12,'[1]Kategorie monitoringu'!B12,IF(E4='[1]Kategorie monitoringu'!A13,'[1]Kategorie monitoringu'!B13,IF(E4='[1]Kategorie monitoringu'!A14,'[1]Kategorie monitoringu'!B14,IF(E4='[1]Kategorie monitoringu'!A15,'[1]Kategorie monitoringu'!B15,IF(E4='[1]Kategorie monitoringu'!A16,'[1]Kategorie monitoringu'!B16,IF(E4='[1]Kategorie monitoringu'!A17,'[1]Kategorie monitoringu'!B17,IF(E4='[1]Kategorie monitoringu'!A18,'[1]Kategorie monitoringu'!B18,IF(E4='[1]Kategorie monitoringu'!A19,'[1]Kategorie monitoringu'!B19,IF(E4='[1]Kategorie monitoringu'!A20,'[1]Kategorie monitoringu'!B20,IF(E4='[1]Kategorie monitoringu'!A21,'[1]Kategorie monitoringu'!B21,IF(E4='[1]Kategorie monitoringu'!A22,'[1]Kategorie monitoringu'!B22,IF(E4='[1]Kategorie monitoringu'!A23,'[1]Kategorie monitoringu'!B23,IF(E4='[1]Kategorie monitoringu'!A24,'[1]Kategorie monitoringu'!B24,IF(E4='[1]Kategorie monitoringu'!A25,'[1]Kategorie monitoringu'!B25,"")))))))))))))))))))))))))</f>
        <v/>
      </c>
      <c r="G4" s="24"/>
      <c r="H4" s="25"/>
      <c r="I4" s="98" t="s">
        <v>9</v>
      </c>
      <c r="J4" s="99"/>
      <c r="K4" s="26"/>
      <c r="L4" s="27"/>
    </row>
    <row r="5" spans="1:15" s="1" customFormat="1" ht="18" customHeight="1" x14ac:dyDescent="0.2">
      <c r="B5" s="28" t="s">
        <v>10</v>
      </c>
      <c r="C5" s="29"/>
      <c r="D5" s="29"/>
      <c r="E5" s="22" t="s">
        <v>11</v>
      </c>
      <c r="F5" s="100" t="str">
        <f>IF((E5="Stádium 2"),"  Dokumentace pro územní řízení - DUR",(IF((E5="Stádium 3"),"  Projektová dokumentace (DOS/DSP)","")))</f>
        <v xml:space="preserve">  Projektová dokumentace (DOS/DSP)</v>
      </c>
      <c r="G5" s="100"/>
      <c r="H5" s="101"/>
      <c r="I5" s="102" t="s">
        <v>12</v>
      </c>
      <c r="J5" s="97"/>
      <c r="K5" s="30"/>
      <c r="L5" s="31"/>
    </row>
    <row r="6" spans="1:15" s="1" customFormat="1" ht="18" customHeight="1" x14ac:dyDescent="0.2">
      <c r="B6" s="28" t="s">
        <v>13</v>
      </c>
      <c r="C6" s="29"/>
      <c r="D6" s="29"/>
      <c r="E6" s="30"/>
      <c r="F6" s="103"/>
      <c r="G6" s="103"/>
      <c r="H6" s="104"/>
      <c r="I6" s="102" t="s">
        <v>14</v>
      </c>
      <c r="J6" s="97"/>
      <c r="K6" s="30"/>
      <c r="L6" s="31"/>
      <c r="O6" s="32"/>
    </row>
    <row r="7" spans="1:15" s="1" customFormat="1" ht="18" customHeight="1" x14ac:dyDescent="0.2">
      <c r="B7" s="105" t="s">
        <v>15</v>
      </c>
      <c r="C7" s="106"/>
      <c r="D7" s="106"/>
      <c r="E7" s="33"/>
      <c r="F7" s="107" t="s">
        <v>16</v>
      </c>
      <c r="G7" s="108"/>
      <c r="H7" s="109"/>
      <c r="I7" s="110" t="s">
        <v>17</v>
      </c>
      <c r="J7" s="96"/>
      <c r="K7" s="111">
        <v>2019</v>
      </c>
      <c r="L7" s="112"/>
      <c r="O7" s="34"/>
    </row>
    <row r="8" spans="1:15" s="1" customFormat="1" ht="19.5" customHeight="1" thickBot="1" x14ac:dyDescent="0.25">
      <c r="B8" s="113" t="s">
        <v>18</v>
      </c>
      <c r="C8" s="114"/>
      <c r="D8" s="114"/>
      <c r="E8" s="35"/>
      <c r="F8" s="36" t="s">
        <v>19</v>
      </c>
      <c r="G8" s="115" t="s">
        <v>20</v>
      </c>
      <c r="H8" s="115"/>
      <c r="I8" s="116" t="s">
        <v>21</v>
      </c>
      <c r="J8" s="106"/>
      <c r="K8" s="117">
        <v>44242</v>
      </c>
      <c r="L8" s="118"/>
    </row>
    <row r="9" spans="1:15" s="1" customFormat="1" ht="9.75" customHeight="1" x14ac:dyDescent="0.2">
      <c r="B9" s="121" t="str">
        <f>F2</f>
        <v>Rekonstrukce ŽST Vsetín</v>
      </c>
      <c r="C9" s="122"/>
      <c r="D9" s="122"/>
      <c r="E9" s="122"/>
      <c r="F9" s="122"/>
      <c r="G9" s="122"/>
      <c r="H9" s="122"/>
      <c r="I9" s="122"/>
      <c r="J9" s="122"/>
      <c r="K9" s="37" t="str">
        <f>$I$5</f>
        <v>ISPROFIN:</v>
      </c>
      <c r="L9" s="38">
        <f>K5</f>
        <v>0</v>
      </c>
    </row>
    <row r="10" spans="1:15" s="1" customFormat="1" ht="15" customHeight="1" x14ac:dyDescent="0.2">
      <c r="B10" s="123" t="s">
        <v>22</v>
      </c>
      <c r="C10" s="125" t="s">
        <v>23</v>
      </c>
      <c r="D10" s="125" t="s">
        <v>24</v>
      </c>
      <c r="E10" s="125" t="s">
        <v>25</v>
      </c>
      <c r="F10" s="127" t="s">
        <v>26</v>
      </c>
      <c r="G10" s="127" t="s">
        <v>27</v>
      </c>
      <c r="H10" s="127" t="s">
        <v>28</v>
      </c>
      <c r="I10" s="125" t="s">
        <v>29</v>
      </c>
      <c r="J10" s="125" t="s">
        <v>30</v>
      </c>
      <c r="K10" s="119" t="s">
        <v>31</v>
      </c>
      <c r="L10" s="120"/>
    </row>
    <row r="11" spans="1:15" s="1" customFormat="1" ht="15" customHeight="1" x14ac:dyDescent="0.2">
      <c r="B11" s="123"/>
      <c r="C11" s="125"/>
      <c r="D11" s="125"/>
      <c r="E11" s="125"/>
      <c r="F11" s="127"/>
      <c r="G11" s="127"/>
      <c r="H11" s="127"/>
      <c r="I11" s="125"/>
      <c r="J11" s="125"/>
      <c r="K11" s="119"/>
      <c r="L11" s="120"/>
    </row>
    <row r="12" spans="1:15" s="1" customFormat="1" ht="12.75" customHeight="1" thickBot="1" x14ac:dyDescent="0.25">
      <c r="B12" s="124"/>
      <c r="C12" s="126"/>
      <c r="D12" s="126"/>
      <c r="E12" s="126"/>
      <c r="F12" s="128"/>
      <c r="G12" s="128"/>
      <c r="H12" s="128"/>
      <c r="I12" s="126"/>
      <c r="J12" s="126"/>
      <c r="K12" s="39" t="s">
        <v>32</v>
      </c>
      <c r="L12" s="40" t="s">
        <v>33</v>
      </c>
    </row>
    <row r="13" spans="1:15" s="47" customFormat="1" ht="15" customHeight="1" thickBot="1" x14ac:dyDescent="0.25">
      <c r="A13" s="41" t="s">
        <v>34</v>
      </c>
      <c r="B13" s="42" t="s">
        <v>35</v>
      </c>
      <c r="C13" s="43"/>
      <c r="D13" s="44"/>
      <c r="E13" s="44"/>
      <c r="F13" s="45" t="s">
        <v>36</v>
      </c>
      <c r="G13" s="43"/>
      <c r="H13" s="43"/>
      <c r="I13" s="43"/>
      <c r="J13" s="43"/>
      <c r="K13" s="43"/>
      <c r="L13" s="46"/>
      <c r="N13" s="48" t="s">
        <v>37</v>
      </c>
      <c r="O13" s="48" t="s">
        <v>38</v>
      </c>
    </row>
    <row r="14" spans="1:15" s="47" customFormat="1" ht="13.5" customHeight="1" thickBot="1" x14ac:dyDescent="0.25">
      <c r="A14" s="49" t="s">
        <v>39</v>
      </c>
      <c r="B14" s="50">
        <f>1+MAX($B$13:B13)</f>
        <v>1</v>
      </c>
      <c r="C14" s="51" t="s">
        <v>40</v>
      </c>
      <c r="D14" s="52"/>
      <c r="E14" s="51" t="s">
        <v>41</v>
      </c>
      <c r="F14" s="53" t="s">
        <v>42</v>
      </c>
      <c r="G14" s="54" t="s">
        <v>43</v>
      </c>
      <c r="H14" s="55">
        <v>1056</v>
      </c>
      <c r="I14" s="56"/>
      <c r="J14" s="57" t="str">
        <f>IF(I14=0,"",I14*H14)</f>
        <v/>
      </c>
      <c r="K14" s="58"/>
      <c r="L14" s="59">
        <f>ROUND((ROUND(H14,3))*(ROUND(K14,2)),2)</f>
        <v>0</v>
      </c>
      <c r="N14" s="47">
        <v>0.03</v>
      </c>
      <c r="O14" s="47">
        <f>PRODUCT(N14*H14)</f>
        <v>31.68</v>
      </c>
    </row>
    <row r="15" spans="1:15" s="47" customFormat="1" ht="12.75" customHeight="1" x14ac:dyDescent="0.2">
      <c r="A15" s="49" t="s">
        <v>44</v>
      </c>
      <c r="B15" s="60"/>
      <c r="C15" s="61"/>
      <c r="D15" s="61"/>
      <c r="E15" s="61"/>
      <c r="F15" s="62" t="s">
        <v>45</v>
      </c>
      <c r="G15" s="63"/>
      <c r="H15" s="63"/>
      <c r="I15" s="63"/>
      <c r="J15" s="63"/>
      <c r="K15" s="63"/>
      <c r="L15" s="64"/>
    </row>
    <row r="16" spans="1:15" s="47" customFormat="1" ht="12.75" customHeight="1" x14ac:dyDescent="0.2">
      <c r="A16" s="49" t="s">
        <v>46</v>
      </c>
      <c r="B16" s="60"/>
      <c r="C16" s="61"/>
      <c r="D16" s="61"/>
      <c r="E16" s="61"/>
      <c r="F16" s="65" t="s">
        <v>47</v>
      </c>
      <c r="G16" s="63"/>
      <c r="H16" s="63"/>
      <c r="I16" s="63"/>
      <c r="J16" s="63"/>
      <c r="K16" s="63"/>
      <c r="L16" s="64"/>
    </row>
    <row r="17" spans="1:15" s="47" customFormat="1" ht="34.5" thickBot="1" x14ac:dyDescent="0.25">
      <c r="A17" s="49"/>
      <c r="B17" s="60"/>
      <c r="C17" s="61"/>
      <c r="D17" s="61"/>
      <c r="E17" s="61"/>
      <c r="F17" s="65" t="s">
        <v>48</v>
      </c>
      <c r="G17" s="63"/>
      <c r="H17" s="63"/>
      <c r="I17" s="63"/>
      <c r="J17" s="63"/>
      <c r="K17" s="63"/>
      <c r="L17" s="64"/>
    </row>
    <row r="18" spans="1:15" ht="13.5" thickBot="1" x14ac:dyDescent="0.25">
      <c r="B18" s="67">
        <f>1+MAX($B$13:B16)</f>
        <v>2</v>
      </c>
      <c r="C18" s="51" t="s">
        <v>49</v>
      </c>
      <c r="D18" s="52"/>
      <c r="E18" s="51" t="s">
        <v>41</v>
      </c>
      <c r="F18" s="68" t="s">
        <v>50</v>
      </c>
      <c r="G18" s="54" t="s">
        <v>51</v>
      </c>
      <c r="H18" s="69">
        <f>160-7</f>
        <v>153</v>
      </c>
      <c r="I18" s="56"/>
      <c r="J18" s="57" t="str">
        <f>IF(I18=0,"",I18*H18)</f>
        <v/>
      </c>
      <c r="K18" s="58"/>
      <c r="L18" s="70">
        <f>ROUND((ROUND(H18,3))*(ROUND(K18,2)),2)</f>
        <v>0</v>
      </c>
      <c r="N18" s="66">
        <v>0.3</v>
      </c>
      <c r="O18" s="47">
        <f>PRODUCT(N18*H18)</f>
        <v>45.9</v>
      </c>
    </row>
    <row r="19" spans="1:15" x14ac:dyDescent="0.2">
      <c r="B19" s="60"/>
      <c r="C19" s="61"/>
      <c r="D19" s="61"/>
      <c r="E19" s="61"/>
      <c r="F19" s="62" t="s">
        <v>45</v>
      </c>
      <c r="G19" s="63"/>
      <c r="H19" s="63"/>
      <c r="I19" s="63"/>
      <c r="J19" s="63"/>
      <c r="K19" s="63"/>
      <c r="L19" s="64"/>
      <c r="M19" s="71"/>
    </row>
    <row r="20" spans="1:15" x14ac:dyDescent="0.2">
      <c r="B20" s="60"/>
      <c r="C20" s="61"/>
      <c r="D20" s="61"/>
      <c r="E20" s="61"/>
      <c r="F20" s="65" t="s">
        <v>52</v>
      </c>
      <c r="G20" s="63"/>
      <c r="H20" s="63"/>
      <c r="I20" s="63"/>
      <c r="J20" s="63"/>
      <c r="K20" s="63"/>
      <c r="L20" s="64"/>
    </row>
    <row r="21" spans="1:15" ht="68.25" thickBot="1" x14ac:dyDescent="0.25">
      <c r="B21" s="72"/>
      <c r="C21" s="73"/>
      <c r="D21" s="73"/>
      <c r="E21" s="73"/>
      <c r="F21" s="65" t="s">
        <v>53</v>
      </c>
      <c r="G21" s="74"/>
      <c r="H21" s="74"/>
      <c r="I21" s="74"/>
      <c r="J21" s="74"/>
      <c r="K21" s="74"/>
      <c r="L21" s="75"/>
    </row>
    <row r="22" spans="1:15" ht="13.5" thickBot="1" x14ac:dyDescent="0.25">
      <c r="B22" s="67">
        <f>1+MAX($B$13:B21)</f>
        <v>3</v>
      </c>
      <c r="C22" s="51" t="s">
        <v>54</v>
      </c>
      <c r="D22" s="52"/>
      <c r="E22" s="51" t="s">
        <v>41</v>
      </c>
      <c r="F22" s="68" t="s">
        <v>55</v>
      </c>
      <c r="G22" s="54" t="s">
        <v>51</v>
      </c>
      <c r="H22" s="76">
        <f>24-8</f>
        <v>16</v>
      </c>
      <c r="I22" s="56"/>
      <c r="J22" s="57" t="str">
        <f>IF(I22=0,"",I22*H22)</f>
        <v/>
      </c>
      <c r="K22" s="58"/>
      <c r="L22" s="70">
        <f>ROUND((ROUND(H22,3))*(ROUND(K22,2)),2)</f>
        <v>0</v>
      </c>
      <c r="N22" s="66">
        <v>0.7</v>
      </c>
      <c r="O22" s="47">
        <f>PRODUCT(N22*H22)</f>
        <v>11.2</v>
      </c>
    </row>
    <row r="23" spans="1:15" x14ac:dyDescent="0.2">
      <c r="B23" s="60"/>
      <c r="C23" s="61"/>
      <c r="D23" s="61"/>
      <c r="E23" s="61"/>
      <c r="F23" s="62" t="s">
        <v>45</v>
      </c>
      <c r="G23" s="63"/>
      <c r="H23" s="63"/>
      <c r="I23" s="63"/>
      <c r="J23" s="63"/>
      <c r="K23" s="63"/>
      <c r="L23" s="64"/>
    </row>
    <row r="24" spans="1:15" x14ac:dyDescent="0.2">
      <c r="B24" s="60"/>
      <c r="C24" s="61"/>
      <c r="D24" s="61"/>
      <c r="E24" s="61"/>
      <c r="F24" s="65" t="s">
        <v>52</v>
      </c>
      <c r="G24" s="63"/>
      <c r="H24" s="63"/>
      <c r="I24" s="63"/>
      <c r="J24" s="63"/>
      <c r="K24" s="63"/>
      <c r="L24" s="64"/>
    </row>
    <row r="25" spans="1:15" ht="68.25" thickBot="1" x14ac:dyDescent="0.25">
      <c r="B25" s="72"/>
      <c r="C25" s="73"/>
      <c r="D25" s="73"/>
      <c r="E25" s="73"/>
      <c r="F25" s="65" t="s">
        <v>53</v>
      </c>
      <c r="G25" s="74"/>
      <c r="H25" s="74"/>
      <c r="I25" s="74"/>
      <c r="J25" s="74"/>
      <c r="K25" s="74"/>
      <c r="L25" s="75"/>
    </row>
    <row r="26" spans="1:15" ht="13.5" thickBot="1" x14ac:dyDescent="0.25">
      <c r="B26" s="67">
        <f>1+MAX($B$13:B25)</f>
        <v>4</v>
      </c>
      <c r="C26" s="51" t="s">
        <v>56</v>
      </c>
      <c r="D26" s="52"/>
      <c r="E26" s="51" t="s">
        <v>41</v>
      </c>
      <c r="F26" s="68" t="s">
        <v>57</v>
      </c>
      <c r="G26" s="54" t="s">
        <v>51</v>
      </c>
      <c r="H26" s="77">
        <v>1</v>
      </c>
      <c r="I26" s="56"/>
      <c r="J26" s="57" t="str">
        <f>IF(I26=0,"",I26*H26)</f>
        <v/>
      </c>
      <c r="K26" s="58"/>
      <c r="L26" s="70">
        <f>ROUND((ROUND(H26,3))*(ROUND(K26,2)),2)</f>
        <v>0</v>
      </c>
      <c r="N26" s="66">
        <v>1.7</v>
      </c>
      <c r="O26" s="47">
        <f>PRODUCT(N26*H26)</f>
        <v>1.7</v>
      </c>
    </row>
    <row r="27" spans="1:15" x14ac:dyDescent="0.2">
      <c r="B27" s="60"/>
      <c r="C27" s="61"/>
      <c r="D27" s="61"/>
      <c r="E27" s="61"/>
      <c r="F27" s="62" t="s">
        <v>45</v>
      </c>
      <c r="G27" s="63"/>
      <c r="H27" s="63"/>
      <c r="I27" s="63"/>
      <c r="J27" s="63"/>
      <c r="K27" s="63"/>
      <c r="L27" s="64"/>
    </row>
    <row r="28" spans="1:15" x14ac:dyDescent="0.2">
      <c r="B28" s="60"/>
      <c r="C28" s="61"/>
      <c r="D28" s="61"/>
      <c r="E28" s="61"/>
      <c r="F28" s="65" t="s">
        <v>47</v>
      </c>
      <c r="G28" s="63"/>
      <c r="H28" s="63"/>
      <c r="I28" s="63"/>
      <c r="J28" s="63"/>
      <c r="K28" s="63"/>
      <c r="L28" s="64"/>
    </row>
    <row r="29" spans="1:15" ht="68.25" thickBot="1" x14ac:dyDescent="0.25">
      <c r="B29" s="72"/>
      <c r="C29" s="73"/>
      <c r="D29" s="73"/>
      <c r="E29" s="73"/>
      <c r="F29" s="65" t="s">
        <v>53</v>
      </c>
      <c r="G29" s="74"/>
      <c r="H29" s="74"/>
      <c r="I29" s="74"/>
      <c r="J29" s="74"/>
      <c r="K29" s="74"/>
      <c r="L29" s="75"/>
    </row>
    <row r="30" spans="1:15" ht="13.5" thickBot="1" x14ac:dyDescent="0.25">
      <c r="B30" s="67">
        <f>1+MAX($B$13:B29)</f>
        <v>5</v>
      </c>
      <c r="C30" s="51" t="s">
        <v>58</v>
      </c>
      <c r="D30" s="52"/>
      <c r="E30" s="51"/>
      <c r="F30" s="68" t="s">
        <v>59</v>
      </c>
      <c r="G30" s="54" t="s">
        <v>38</v>
      </c>
      <c r="H30" s="55">
        <f>O30</f>
        <v>90.48</v>
      </c>
      <c r="I30" s="56"/>
      <c r="J30" s="57" t="str">
        <f>IF(I30=0,"",I30*H30)</f>
        <v/>
      </c>
      <c r="K30" s="58"/>
      <c r="L30" s="70">
        <f>ROUND((ROUND(H30,3))*(ROUND(K30,2)),2)</f>
        <v>0</v>
      </c>
      <c r="O30" s="66">
        <f>SUM(O14:O29)</f>
        <v>90.48</v>
      </c>
    </row>
    <row r="31" spans="1:15" x14ac:dyDescent="0.2">
      <c r="B31" s="60"/>
      <c r="C31" s="61"/>
      <c r="D31" s="61"/>
      <c r="E31" s="61"/>
      <c r="F31" s="62" t="s">
        <v>45</v>
      </c>
      <c r="G31" s="63"/>
      <c r="H31" s="63"/>
      <c r="I31" s="63"/>
      <c r="J31" s="63"/>
      <c r="K31" s="63"/>
      <c r="L31" s="64"/>
    </row>
    <row r="32" spans="1:15" x14ac:dyDescent="0.2">
      <c r="B32" s="60"/>
      <c r="C32" s="61"/>
      <c r="D32" s="61"/>
      <c r="E32" s="61"/>
      <c r="F32" s="65"/>
      <c r="G32" s="63"/>
      <c r="H32" s="63"/>
      <c r="I32" s="63"/>
      <c r="J32" s="63"/>
      <c r="K32" s="63"/>
      <c r="L32" s="64"/>
    </row>
    <row r="33" spans="2:12" ht="12" thickBot="1" x14ac:dyDescent="0.25">
      <c r="B33" s="72"/>
      <c r="C33" s="73"/>
      <c r="D33" s="73"/>
      <c r="E33" s="73"/>
      <c r="F33" s="65"/>
      <c r="G33" s="74"/>
      <c r="H33" s="74"/>
      <c r="I33" s="74"/>
      <c r="J33" s="74"/>
      <c r="K33" s="74"/>
      <c r="L33" s="75"/>
    </row>
    <row r="34" spans="2:12" ht="13.5" thickBot="1" x14ac:dyDescent="0.25">
      <c r="B34" s="78" t="s">
        <v>60</v>
      </c>
      <c r="C34" s="79" t="s">
        <v>61</v>
      </c>
      <c r="D34" s="80"/>
      <c r="E34" s="80"/>
      <c r="F34" s="81" t="s">
        <v>36</v>
      </c>
      <c r="G34" s="79"/>
      <c r="H34" s="79"/>
      <c r="I34" s="79"/>
      <c r="J34" s="79"/>
      <c r="K34" s="79"/>
      <c r="L34" s="82">
        <f>SUM(L14:L33)</f>
        <v>0</v>
      </c>
    </row>
  </sheetData>
  <sheetProtection password="A3B1" sheet="1" objects="1" scenarios="1" formatCells="0" formatColumns="0" formatRows="0" insertColumns="0" insertRows="0" deleteColumns="0" deleteRows="0" sort="0" autoFilter="0"/>
  <autoFilter ref="A12:L12"/>
  <mergeCells count="31">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K7:L7"/>
    <mergeCell ref="B8:D8"/>
    <mergeCell ref="G8:H8"/>
    <mergeCell ref="I8:J8"/>
    <mergeCell ref="K8:L8"/>
    <mergeCell ref="B4:D4"/>
    <mergeCell ref="I4:J4"/>
    <mergeCell ref="F5:H5"/>
    <mergeCell ref="I5:J5"/>
    <mergeCell ref="F6:H6"/>
    <mergeCell ref="I6:J6"/>
    <mergeCell ref="B1:C1"/>
    <mergeCell ref="B2:C2"/>
    <mergeCell ref="I2:J2"/>
    <mergeCell ref="K2:L2"/>
    <mergeCell ref="D3:E3"/>
    <mergeCell ref="K3:L3"/>
  </mergeCells>
  <conditionalFormatting sqref="F6">
    <cfRule type="expression" dxfId="40" priority="40">
      <formula>$E$5="Ostatní"</formula>
    </cfRule>
    <cfRule type="expression" dxfId="39" priority="41">
      <formula>$E$6="Ostatní"</formula>
    </cfRule>
  </conditionalFormatting>
  <conditionalFormatting sqref="D3">
    <cfRule type="expression" dxfId="38" priority="39">
      <formula>IF($D$3="SO XX-XX-XX","Vybarvit",IF($D$3="","Vybarvit",""))="Vybarvit"</formula>
    </cfRule>
  </conditionalFormatting>
  <conditionalFormatting sqref="F8">
    <cfRule type="expression" dxfId="37" priority="38">
      <formula>IF($F$8="Obchodní název firmy/společnosti, v případě fyzické osoby podnikající  IČO","Vybarvit",IF($F$8="","Vybarvit",""))="Vybarvit"</formula>
    </cfRule>
  </conditionalFormatting>
  <conditionalFormatting sqref="K6">
    <cfRule type="expression" dxfId="36" priority="37">
      <formula>$K$6=""</formula>
    </cfRule>
  </conditionalFormatting>
  <conditionalFormatting sqref="K5">
    <cfRule type="expression" dxfId="35" priority="36">
      <formula>$K$5=""</formula>
    </cfRule>
  </conditionalFormatting>
  <conditionalFormatting sqref="K4">
    <cfRule type="expression" dxfId="34" priority="35">
      <formula>$K$4=""</formula>
    </cfRule>
  </conditionalFormatting>
  <conditionalFormatting sqref="L4">
    <cfRule type="expression" dxfId="33" priority="34">
      <formula>$L$4=""</formula>
    </cfRule>
  </conditionalFormatting>
  <conditionalFormatting sqref="E8">
    <cfRule type="expression" dxfId="32" priority="33">
      <formula>$E$8=""</formula>
    </cfRule>
  </conditionalFormatting>
  <conditionalFormatting sqref="E7">
    <cfRule type="expression" dxfId="31" priority="32">
      <formula>$E$7=""</formula>
    </cfRule>
  </conditionalFormatting>
  <conditionalFormatting sqref="E6">
    <cfRule type="expression" dxfId="30" priority="31">
      <formula>$E$6=""</formula>
    </cfRule>
  </conditionalFormatting>
  <conditionalFormatting sqref="E5">
    <cfRule type="expression" dxfId="29" priority="30">
      <formula>$E$5=""</formula>
    </cfRule>
  </conditionalFormatting>
  <conditionalFormatting sqref="E4">
    <cfRule type="expression" dxfId="28" priority="29">
      <formula>$E$4=""</formula>
    </cfRule>
  </conditionalFormatting>
  <conditionalFormatting sqref="I14">
    <cfRule type="expression" dxfId="27" priority="27">
      <formula>I14=""</formula>
    </cfRule>
  </conditionalFormatting>
  <conditionalFormatting sqref="F15">
    <cfRule type="expression" dxfId="26" priority="28">
      <formula>IF(F15="popis položky","Vyznačit",IF(F15="","Vyznačit",""))="Vyznačit"</formula>
    </cfRule>
  </conditionalFormatting>
  <conditionalFormatting sqref="D14">
    <cfRule type="expression" dxfId="25" priority="25">
      <formula>D14=""</formula>
    </cfRule>
  </conditionalFormatting>
  <conditionalFormatting sqref="J14">
    <cfRule type="expression" dxfId="24" priority="26">
      <formula>J14=""</formula>
    </cfRule>
  </conditionalFormatting>
  <conditionalFormatting sqref="C13">
    <cfRule type="expression" dxfId="23" priority="24">
      <formula>C13=""</formula>
    </cfRule>
  </conditionalFormatting>
  <conditionalFormatting sqref="F13">
    <cfRule type="expression" dxfId="22" priority="23">
      <formula>F13="Název dílu"</formula>
    </cfRule>
  </conditionalFormatting>
  <conditionalFormatting sqref="D18">
    <cfRule type="expression" dxfId="21" priority="22">
      <formula>D18=""</formula>
    </cfRule>
  </conditionalFormatting>
  <conditionalFormatting sqref="I22">
    <cfRule type="expression" dxfId="20" priority="20">
      <formula>I22=""</formula>
    </cfRule>
  </conditionalFormatting>
  <conditionalFormatting sqref="F23">
    <cfRule type="expression" dxfId="19" priority="21">
      <formula>IF(F23="popis položky","Vyznačit",IF(F23="","Vyznačit",""))="Vyznačit"</formula>
    </cfRule>
  </conditionalFormatting>
  <conditionalFormatting sqref="D22">
    <cfRule type="expression" dxfId="18" priority="18">
      <formula>D22=""</formula>
    </cfRule>
  </conditionalFormatting>
  <conditionalFormatting sqref="J22">
    <cfRule type="expression" dxfId="17" priority="19">
      <formula>J22=""</formula>
    </cfRule>
  </conditionalFormatting>
  <conditionalFormatting sqref="I26">
    <cfRule type="expression" dxfId="16" priority="16">
      <formula>I26=""</formula>
    </cfRule>
  </conditionalFormatting>
  <conditionalFormatting sqref="F27">
    <cfRule type="expression" dxfId="15" priority="17">
      <formula>IF(F27="popis položky","Vyznačit",IF(F27="","Vyznačit",""))="Vyznačit"</formula>
    </cfRule>
  </conditionalFormatting>
  <conditionalFormatting sqref="D26">
    <cfRule type="expression" dxfId="14" priority="14">
      <formula>D26=""</formula>
    </cfRule>
  </conditionalFormatting>
  <conditionalFormatting sqref="J26">
    <cfRule type="expression" dxfId="13" priority="15">
      <formula>J26=""</formula>
    </cfRule>
  </conditionalFormatting>
  <conditionalFormatting sqref="F14">
    <cfRule type="expression" dxfId="12" priority="13">
      <formula>IF(F14="Název položky","Vyznačit",IF(F14="","Vyznačit",""))="Vyznačit"</formula>
    </cfRule>
  </conditionalFormatting>
  <conditionalFormatting sqref="G8">
    <cfRule type="expression" dxfId="11" priority="12">
      <formula>IF($D$3="SO XX-XX-XX","Vybarvit",IF($D$3="","Vybarvit",""))="Vybarvit"</formula>
    </cfRule>
  </conditionalFormatting>
  <conditionalFormatting sqref="I18">
    <cfRule type="expression" dxfId="10" priority="10">
      <formula>I18=""</formula>
    </cfRule>
  </conditionalFormatting>
  <conditionalFormatting sqref="F19">
    <cfRule type="expression" dxfId="9" priority="11">
      <formula>IF(F19="popis položky","Vyznačit",IF(F19="","Vyznačit",""))="Vyznačit"</formula>
    </cfRule>
  </conditionalFormatting>
  <conditionalFormatting sqref="J18">
    <cfRule type="expression" dxfId="8" priority="9">
      <formula>J18=""</formula>
    </cfRule>
  </conditionalFormatting>
  <conditionalFormatting sqref="C34">
    <cfRule type="expression" dxfId="7" priority="8">
      <formula>C34=""</formula>
    </cfRule>
  </conditionalFormatting>
  <conditionalFormatting sqref="F34">
    <cfRule type="expression" dxfId="6" priority="7">
      <formula>F34="Název dílu"</formula>
    </cfRule>
  </conditionalFormatting>
  <conditionalFormatting sqref="I30">
    <cfRule type="expression" dxfId="5" priority="5">
      <formula>I30=""</formula>
    </cfRule>
  </conditionalFormatting>
  <conditionalFormatting sqref="F31">
    <cfRule type="expression" dxfId="4" priority="6">
      <formula>IF(F31="popis položky","Vyznačit",IF(F31="","Vyznačit",""))="Vyznačit"</formula>
    </cfRule>
  </conditionalFormatting>
  <conditionalFormatting sqref="D30">
    <cfRule type="expression" dxfId="3" priority="3">
      <formula>D30=""</formula>
    </cfRule>
  </conditionalFormatting>
  <conditionalFormatting sqref="J30">
    <cfRule type="expression" dxfId="2" priority="4">
      <formula>J30=""</formula>
    </cfRule>
  </conditionalFormatting>
  <conditionalFormatting sqref="F3">
    <cfRule type="expression" dxfId="1" priority="2">
      <formula>IF($F$3="Název SO/PS","Vybarvit",IF($F$3="","Vybarvit",""))="Vybarvit"</formula>
    </cfRule>
  </conditionalFormatting>
  <conditionalFormatting sqref="F2">
    <cfRule type="expression" dxfId="0" priority="1">
      <formula>IF($F$2="Název stavby","Vybarvit",IF($F$2="","Vybarvit",""))="Vybarvit"</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s>
  <pageMargins left="0.70866141732283472" right="0.70866141732283472" top="0.74803149606299213" bottom="0.74803149606299213" header="0.31496062992125984" footer="0.31496062992125984"/>
  <pageSetup paperSize="9" scale="51" fitToHeight="0" orientation="portrait"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'[1]Kategorie monitoringu'!#REF!</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2"/>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SO501601</vt:lpstr>
      <vt:lpstr>List2</vt:lpstr>
      <vt:lpstr>List3</vt:lpstr>
      <vt:lpstr>'SO501601'!Názvy_tisku</vt:lpstr>
      <vt:lpstr>'SO501601'!Oblast_tisku</vt:lpstr>
    </vt:vector>
  </TitlesOfParts>
  <Company>SZDC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Chalupa Tomáš, Ing.</dc:creator>
  <cp:lastModifiedBy>Jiří Bělohoubek</cp:lastModifiedBy>
  <dcterms:created xsi:type="dcterms:W3CDTF">2021-02-03T19:07:54Z</dcterms:created>
  <dcterms:modified xsi:type="dcterms:W3CDTF">2021-02-15T08:32:45Z</dcterms:modified>
</cp:coreProperties>
</file>